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</sheets>
  <definedNames>
    <definedName name="_xlnm._FilterDatabase" localSheetId="0" hidden="1">Sheet1!$A$1:$G$47</definedName>
  </definedNames>
  <calcPr calcId="144525"/>
</workbook>
</file>

<file path=xl/sharedStrings.xml><?xml version="1.0" encoding="utf-8"?>
<sst xmlns="http://schemas.openxmlformats.org/spreadsheetml/2006/main" count="141" uniqueCount="59">
  <si>
    <t>序号</t>
  </si>
  <si>
    <t>电缆类型</t>
  </si>
  <si>
    <t>规格及型号</t>
  </si>
  <si>
    <t>数量（米）</t>
  </si>
  <si>
    <t>备注</t>
  </si>
  <si>
    <t>动力</t>
  </si>
  <si>
    <t>ZR-YJV-8.7/10KV  3x50</t>
  </si>
  <si>
    <t>高压电缆</t>
  </si>
  <si>
    <t>ZR-YJV-8.7/10KV  3x95</t>
  </si>
  <si>
    <r>
      <rPr>
        <sz val="12"/>
        <rFont val="宋体"/>
        <charset val="134"/>
      </rPr>
      <t>Z</t>
    </r>
    <r>
      <rPr>
        <sz val="12"/>
        <rFont val="宋体"/>
        <charset val="134"/>
      </rPr>
      <t>R</t>
    </r>
    <r>
      <rPr>
        <sz val="12"/>
        <rFont val="宋体"/>
        <charset val="134"/>
      </rPr>
      <t>-YJV22-0.6/1KV 3*4</t>
    </r>
  </si>
  <si>
    <t>低压电缆</t>
  </si>
  <si>
    <t xml:space="preserve">ZR-YJV-0.6/1KV  4*4
</t>
  </si>
  <si>
    <r>
      <rPr>
        <sz val="12"/>
        <rFont val="宋体"/>
        <charset val="134"/>
      </rPr>
      <t>Z</t>
    </r>
    <r>
      <rPr>
        <sz val="12"/>
        <rFont val="宋体"/>
        <charset val="134"/>
      </rPr>
      <t>R</t>
    </r>
    <r>
      <rPr>
        <sz val="12"/>
        <rFont val="宋体"/>
        <charset val="134"/>
      </rPr>
      <t>-YJV-0.6/1KV  5*4</t>
    </r>
  </si>
  <si>
    <t>ZR-YJV-0.6/1KV  4*6</t>
  </si>
  <si>
    <t>ZR-YJV-0.6/1KV  5*6</t>
  </si>
  <si>
    <t>ZR-YJV-0.6/1KV  3*10+1*6</t>
  </si>
  <si>
    <t>ZR-YJV-0.6/1KV  5*10</t>
  </si>
  <si>
    <t>ZR-YJV22-0.6/1KV 5*10</t>
  </si>
  <si>
    <r>
      <rPr>
        <sz val="12"/>
        <rFont val="宋体"/>
        <charset val="134"/>
        <scheme val="minor"/>
      </rPr>
      <t>ZR-YJV</t>
    </r>
    <r>
      <rPr>
        <sz val="12"/>
        <rFont val="宋体"/>
        <charset val="134"/>
      </rPr>
      <t>22</t>
    </r>
    <r>
      <rPr>
        <sz val="12"/>
        <rFont val="宋体"/>
        <charset val="134"/>
      </rPr>
      <t>-0.6/1KV  3*16+1*10</t>
    </r>
  </si>
  <si>
    <r>
      <rPr>
        <sz val="12"/>
        <rFont val="宋体"/>
        <charset val="134"/>
      </rPr>
      <t>Z</t>
    </r>
    <r>
      <rPr>
        <sz val="12"/>
        <rFont val="宋体"/>
        <charset val="134"/>
      </rPr>
      <t>R</t>
    </r>
    <r>
      <rPr>
        <sz val="12"/>
        <rFont val="宋体"/>
        <charset val="134"/>
      </rPr>
      <t>-YJV22-0.6/1KV 5*16</t>
    </r>
  </si>
  <si>
    <r>
      <rPr>
        <sz val="12"/>
        <rFont val="宋体"/>
        <charset val="134"/>
        <scheme val="minor"/>
      </rPr>
      <t xml:space="preserve">ZR-YJV-0.6/1KV </t>
    </r>
    <r>
      <rPr>
        <sz val="12"/>
        <rFont val="宋体"/>
        <charset val="134"/>
      </rPr>
      <t xml:space="preserve">  3*25+2*10</t>
    </r>
  </si>
  <si>
    <t>ZR-YJV22-0.6/1KV 3*25+2*10</t>
  </si>
  <si>
    <t>ZR-YJV-0.6/1KV  4*25+1*16</t>
  </si>
  <si>
    <t>ZR-YJV-0.6/1KV 3*35+1*16</t>
  </si>
  <si>
    <t>ZR-YJV-0.6/1KV  3*35+2*16</t>
  </si>
  <si>
    <t>ZR-YJV22-0.6/1KV 3*50+2*25</t>
  </si>
  <si>
    <t>ZR-YJV-0.6/1KV  4*50+1*25</t>
  </si>
  <si>
    <t>ZR-YJV-0.6/1KV  4*70+1*35</t>
  </si>
  <si>
    <r>
      <rPr>
        <sz val="12"/>
        <rFont val="宋体"/>
        <charset val="134"/>
      </rPr>
      <t>ZR-YJV22-0.6/1KV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4*70+1*35</t>
    </r>
  </si>
  <si>
    <r>
      <rPr>
        <sz val="12"/>
        <rFont val="宋体"/>
        <charset val="134"/>
        <scheme val="minor"/>
      </rPr>
      <t>ZR-YJV</t>
    </r>
    <r>
      <rPr>
        <sz val="12"/>
        <rFont val="宋体"/>
        <charset val="134"/>
      </rPr>
      <t>-0.6/1KV  3*95+1*50</t>
    </r>
  </si>
  <si>
    <r>
      <rPr>
        <sz val="12"/>
        <rFont val="宋体"/>
        <charset val="134"/>
      </rPr>
      <t>ZR-YJV22-0.6/1KV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4*95+1*50</t>
    </r>
  </si>
  <si>
    <t>ZR-YJV22-0.6/1KV 4*120+1*70</t>
  </si>
  <si>
    <t>ZR-YJV-0.6/1KV  3*185+2*95</t>
  </si>
  <si>
    <t>ZR-YJV-0.6/1KV  3*150+1*70</t>
  </si>
  <si>
    <t>ZR-YJV22-0.6/1KV 4*150+1*70</t>
  </si>
  <si>
    <t>信号</t>
  </si>
  <si>
    <t>NH-DJYPV-3*2*1.0</t>
  </si>
  <si>
    <t>仪表</t>
  </si>
  <si>
    <t>ZR-DJYPV  2*1.5</t>
  </si>
  <si>
    <t>ZR-DJYPV-1*2*1.5</t>
  </si>
  <si>
    <t>控制</t>
  </si>
  <si>
    <t>ZR-KYJVP-0.6/1KV 3*1.5</t>
  </si>
  <si>
    <t>ZR-DJYPV  3*1.5</t>
  </si>
  <si>
    <t>ZR-KYJV-0.6/1KV  4*1.5</t>
  </si>
  <si>
    <t>ZR-DJYPV   4*1.5</t>
  </si>
  <si>
    <t>ZR-KYJVP-0.6/1KV 5*1.5</t>
  </si>
  <si>
    <t>电气信号</t>
  </si>
  <si>
    <t>ZR-KYJV-0.6/1KV  7*1.5</t>
  </si>
  <si>
    <t>ZR-DJYPV 10*1.5</t>
  </si>
  <si>
    <t xml:space="preserve">ZR-DJYV 16*1.5 </t>
  </si>
  <si>
    <t>照明</t>
  </si>
  <si>
    <t xml:space="preserve">ZR-BV-0.45/0.75KV  2.5 </t>
  </si>
  <si>
    <t>仪表（开关阀电磁）</t>
  </si>
  <si>
    <r>
      <rPr>
        <sz val="12"/>
        <rFont val="宋体"/>
        <charset val="134"/>
        <scheme val="minor"/>
      </rPr>
      <t>Z</t>
    </r>
    <r>
      <rPr>
        <sz val="12"/>
        <rFont val="宋体"/>
        <charset val="134"/>
      </rPr>
      <t>R</t>
    </r>
    <r>
      <rPr>
        <sz val="12"/>
        <rFont val="宋体"/>
        <charset val="134"/>
      </rPr>
      <t>-DJYPV-1*2*2.5</t>
    </r>
  </si>
  <si>
    <t>ZR-KYJVP-0.6/1KV  3*2.5</t>
  </si>
  <si>
    <t>ZR-YJV-0.6/1KV  4*2.5</t>
  </si>
  <si>
    <t>ZR-KYJVP-0.6/1KV  4*2.5</t>
  </si>
  <si>
    <t>ZR-KYJV-0.6/1KV  14*2.5</t>
  </si>
  <si>
    <t>注：清单内各项参数及数量以招标文件为准。</t>
  </si>
</sst>
</file>

<file path=xl/styles.xml><?xml version="1.0" encoding="utf-8"?>
<styleSheet xmlns="http://schemas.openxmlformats.org/spreadsheetml/2006/main">
  <numFmts count="3"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</numFmts>
  <fonts count="24">
    <font>
      <sz val="9"/>
      <color indexed="8"/>
      <name val="宋体"/>
      <charset val="134"/>
    </font>
    <font>
      <sz val="9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9"/>
      <color theme="10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9"/>
      <color theme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</borders>
  <cellStyleXfs count="49">
    <xf numFmtId="0" fontId="0" fillId="0" borderId="0"/>
    <xf numFmtId="45" fontId="0" fillId="0" borderId="0"/>
    <xf numFmtId="0" fontId="11" fillId="5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178" fontId="0" fillId="0" borderId="0"/>
    <xf numFmtId="176" fontId="0" fillId="0" borderId="0"/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77" fontId="0" fillId="0" borderId="0"/>
    <xf numFmtId="0" fontId="13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0" fillId="9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" borderId="9" applyNumberFormat="0" applyAlignment="0" applyProtection="0">
      <alignment vertical="center"/>
    </xf>
    <xf numFmtId="0" fontId="6" fillId="2" borderId="7" applyNumberFormat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1" xfId="0" applyBorder="1"/>
    <xf numFmtId="0" fontId="1" fillId="0" borderId="1" xfId="0" applyFont="1" applyFill="1" applyBorder="1"/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I24" sqref="I24"/>
    </sheetView>
  </sheetViews>
  <sheetFormatPr defaultColWidth="9.33333333333333" defaultRowHeight="11.25" outlineLevelCol="6"/>
  <cols>
    <col min="1" max="1" width="9.33333333333333" style="2"/>
    <col min="2" max="2" width="18.3333333333333" style="2" customWidth="1"/>
    <col min="3" max="4" width="9.33333333333333" style="2"/>
    <col min="5" max="5" width="31.1666666666667" style="2" customWidth="1"/>
    <col min="6" max="6" width="13.1666666666667" style="2" customWidth="1"/>
    <col min="7" max="7" width="21.3333333333333" style="2" customWidth="1"/>
    <col min="8" max="16384" width="9.33333333333333" style="2"/>
  </cols>
  <sheetData>
    <row r="1" ht="28.5" spans="1:7">
      <c r="A1" s="3" t="s">
        <v>0</v>
      </c>
      <c r="B1" s="3" t="s">
        <v>1</v>
      </c>
      <c r="C1" s="3" t="s">
        <v>2</v>
      </c>
      <c r="D1" s="3"/>
      <c r="E1" s="3"/>
      <c r="F1" s="3" t="s">
        <v>3</v>
      </c>
      <c r="G1" s="4" t="s">
        <v>4</v>
      </c>
    </row>
    <row r="2" ht="14.25" spans="1:7">
      <c r="A2" s="3">
        <v>1</v>
      </c>
      <c r="B2" s="5" t="s">
        <v>5</v>
      </c>
      <c r="C2" s="6" t="s">
        <v>6</v>
      </c>
      <c r="D2" s="7"/>
      <c r="E2" s="8"/>
      <c r="F2" s="5">
        <v>100</v>
      </c>
      <c r="G2" s="9" t="s">
        <v>7</v>
      </c>
    </row>
    <row r="3" ht="14.25" spans="1:7">
      <c r="A3" s="3">
        <v>2</v>
      </c>
      <c r="B3" s="5" t="s">
        <v>5</v>
      </c>
      <c r="C3" s="10" t="s">
        <v>8</v>
      </c>
      <c r="D3" s="7"/>
      <c r="E3" s="8"/>
      <c r="F3" s="5">
        <v>1150</v>
      </c>
      <c r="G3" s="9" t="s">
        <v>7</v>
      </c>
    </row>
    <row r="4" ht="14.25" customHeight="1" spans="1:7">
      <c r="A4" s="3">
        <v>3</v>
      </c>
      <c r="B4" s="11" t="s">
        <v>5</v>
      </c>
      <c r="C4" s="11" t="s">
        <v>9</v>
      </c>
      <c r="D4" s="11"/>
      <c r="E4" s="11"/>
      <c r="F4" s="11">
        <f>200+620+400+100+20</f>
        <v>1340</v>
      </c>
      <c r="G4" s="12" t="s">
        <v>10</v>
      </c>
    </row>
    <row r="5" ht="14.25" customHeight="1" spans="1:7">
      <c r="A5" s="3">
        <v>4</v>
      </c>
      <c r="B5" s="11" t="s">
        <v>5</v>
      </c>
      <c r="C5" s="13" t="s">
        <v>11</v>
      </c>
      <c r="D5" s="11"/>
      <c r="E5" s="11"/>
      <c r="F5" s="11">
        <f>280+3900+2000</f>
        <v>6180</v>
      </c>
      <c r="G5" s="12" t="s">
        <v>10</v>
      </c>
    </row>
    <row r="6" ht="14.25" customHeight="1" spans="1:7">
      <c r="A6" s="3">
        <v>5</v>
      </c>
      <c r="B6" s="5" t="s">
        <v>5</v>
      </c>
      <c r="C6" s="11" t="s">
        <v>12</v>
      </c>
      <c r="D6" s="11"/>
      <c r="E6" s="11"/>
      <c r="F6" s="5">
        <f>100+60</f>
        <v>160</v>
      </c>
      <c r="G6" s="12" t="s">
        <v>10</v>
      </c>
    </row>
    <row r="7" ht="14.25" customHeight="1" spans="1:7">
      <c r="A7" s="3">
        <v>6</v>
      </c>
      <c r="B7" s="5" t="s">
        <v>5</v>
      </c>
      <c r="C7" s="5" t="s">
        <v>13</v>
      </c>
      <c r="D7" s="5"/>
      <c r="E7" s="5"/>
      <c r="F7" s="5">
        <v>5100</v>
      </c>
      <c r="G7" s="12" t="s">
        <v>10</v>
      </c>
    </row>
    <row r="8" ht="14.25" customHeight="1" spans="1:7">
      <c r="A8" s="3">
        <v>7</v>
      </c>
      <c r="B8" s="5" t="s">
        <v>5</v>
      </c>
      <c r="C8" s="5" t="s">
        <v>14</v>
      </c>
      <c r="D8" s="5"/>
      <c r="E8" s="5"/>
      <c r="F8" s="5">
        <f>240+80+160+240</f>
        <v>720</v>
      </c>
      <c r="G8" s="12" t="s">
        <v>10</v>
      </c>
    </row>
    <row r="9" ht="14.25" customHeight="1" spans="1:7">
      <c r="A9" s="3">
        <v>8</v>
      </c>
      <c r="B9" s="5" t="s">
        <v>5</v>
      </c>
      <c r="C9" s="10" t="s">
        <v>15</v>
      </c>
      <c r="D9" s="7"/>
      <c r="E9" s="8"/>
      <c r="F9" s="5">
        <f>1200+300</f>
        <v>1500</v>
      </c>
      <c r="G9" s="12" t="s">
        <v>10</v>
      </c>
    </row>
    <row r="10" ht="14.25" customHeight="1" spans="1:7">
      <c r="A10" s="3">
        <v>9</v>
      </c>
      <c r="B10" s="11" t="s">
        <v>5</v>
      </c>
      <c r="C10" s="11" t="s">
        <v>16</v>
      </c>
      <c r="D10" s="11"/>
      <c r="E10" s="11"/>
      <c r="F10" s="11">
        <f>260+420+340+240+900+650</f>
        <v>2810</v>
      </c>
      <c r="G10" s="12" t="s">
        <v>10</v>
      </c>
    </row>
    <row r="11" ht="14.25" customHeight="1" spans="1:7">
      <c r="A11" s="3">
        <v>10</v>
      </c>
      <c r="B11" s="11" t="s">
        <v>5</v>
      </c>
      <c r="C11" s="11" t="s">
        <v>17</v>
      </c>
      <c r="D11" s="11"/>
      <c r="E11" s="11"/>
      <c r="F11" s="11">
        <f>4500+630+630+260</f>
        <v>6020</v>
      </c>
      <c r="G11" s="12" t="s">
        <v>10</v>
      </c>
    </row>
    <row r="12" ht="14.25" customHeight="1" spans="1:7">
      <c r="A12" s="3">
        <v>11</v>
      </c>
      <c r="B12" s="14" t="s">
        <v>5</v>
      </c>
      <c r="C12" s="15" t="s">
        <v>18</v>
      </c>
      <c r="D12" s="16"/>
      <c r="E12" s="17"/>
      <c r="F12" s="14">
        <f>200+120+60</f>
        <v>380</v>
      </c>
      <c r="G12" s="12" t="s">
        <v>10</v>
      </c>
    </row>
    <row r="13" ht="14.25" customHeight="1" spans="1:7">
      <c r="A13" s="3">
        <v>12</v>
      </c>
      <c r="B13" s="11" t="s">
        <v>5</v>
      </c>
      <c r="C13" s="18" t="s">
        <v>19</v>
      </c>
      <c r="D13" s="19"/>
      <c r="E13" s="20"/>
      <c r="F13" s="11">
        <f>350+200</f>
        <v>550</v>
      </c>
      <c r="G13" s="12" t="s">
        <v>10</v>
      </c>
    </row>
    <row r="14" ht="14.25" customHeight="1" spans="1:7">
      <c r="A14" s="3">
        <v>13</v>
      </c>
      <c r="B14" s="14" t="s">
        <v>5</v>
      </c>
      <c r="C14" s="14" t="s">
        <v>20</v>
      </c>
      <c r="D14" s="14"/>
      <c r="E14" s="14"/>
      <c r="F14" s="14">
        <v>1950</v>
      </c>
      <c r="G14" s="12" t="s">
        <v>10</v>
      </c>
    </row>
    <row r="15" ht="14.25" customHeight="1" spans="1:7">
      <c r="A15" s="3">
        <v>14</v>
      </c>
      <c r="B15" s="14" t="s">
        <v>5</v>
      </c>
      <c r="C15" s="15" t="s">
        <v>21</v>
      </c>
      <c r="D15" s="16"/>
      <c r="E15" s="17"/>
      <c r="F15" s="14">
        <v>960</v>
      </c>
      <c r="G15" s="12" t="s">
        <v>10</v>
      </c>
    </row>
    <row r="16" ht="14.25" customHeight="1" spans="1:7">
      <c r="A16" s="3">
        <v>15</v>
      </c>
      <c r="B16" s="11" t="s">
        <v>5</v>
      </c>
      <c r="C16" s="11" t="s">
        <v>22</v>
      </c>
      <c r="D16" s="11"/>
      <c r="E16" s="11"/>
      <c r="F16" s="11">
        <f>165+415</f>
        <v>580</v>
      </c>
      <c r="G16" s="12" t="s">
        <v>10</v>
      </c>
    </row>
    <row r="17" ht="14.25" spans="1:7">
      <c r="A17" s="3">
        <v>16</v>
      </c>
      <c r="B17" s="5" t="s">
        <v>5</v>
      </c>
      <c r="C17" s="5" t="s">
        <v>23</v>
      </c>
      <c r="D17" s="5"/>
      <c r="E17" s="5"/>
      <c r="F17" s="5">
        <v>600</v>
      </c>
      <c r="G17" s="12" t="s">
        <v>10</v>
      </c>
    </row>
    <row r="18" ht="14.25" spans="1:7">
      <c r="A18" s="3">
        <v>17</v>
      </c>
      <c r="B18" s="5" t="s">
        <v>5</v>
      </c>
      <c r="C18" s="10" t="s">
        <v>24</v>
      </c>
      <c r="D18" s="7"/>
      <c r="E18" s="8"/>
      <c r="F18" s="5">
        <v>100</v>
      </c>
      <c r="G18" s="12" t="s">
        <v>10</v>
      </c>
    </row>
    <row r="19" ht="14.25" spans="1:7">
      <c r="A19" s="3">
        <v>18</v>
      </c>
      <c r="B19" s="11" t="s">
        <v>5</v>
      </c>
      <c r="C19" s="13" t="s">
        <v>25</v>
      </c>
      <c r="D19" s="11"/>
      <c r="E19" s="11"/>
      <c r="F19" s="11">
        <v>200</v>
      </c>
      <c r="G19" s="12" t="s">
        <v>10</v>
      </c>
    </row>
    <row r="20" ht="14.25" spans="1:7">
      <c r="A20" s="3">
        <v>19</v>
      </c>
      <c r="B20" s="5" t="s">
        <v>5</v>
      </c>
      <c r="C20" s="5" t="s">
        <v>26</v>
      </c>
      <c r="D20" s="5"/>
      <c r="E20" s="5"/>
      <c r="F20" s="5">
        <f>1300+120</f>
        <v>1420</v>
      </c>
      <c r="G20" s="12" t="s">
        <v>10</v>
      </c>
    </row>
    <row r="21" ht="14.25" spans="1:7">
      <c r="A21" s="3">
        <v>20</v>
      </c>
      <c r="B21" s="5" t="s">
        <v>5</v>
      </c>
      <c r="C21" s="5" t="s">
        <v>27</v>
      </c>
      <c r="D21" s="5"/>
      <c r="E21" s="5"/>
      <c r="F21" s="5">
        <v>3000</v>
      </c>
      <c r="G21" s="12" t="s">
        <v>10</v>
      </c>
    </row>
    <row r="22" ht="14.25" spans="1:7">
      <c r="A22" s="3">
        <v>21</v>
      </c>
      <c r="B22" s="5" t="s">
        <v>5</v>
      </c>
      <c r="C22" s="6" t="s">
        <v>28</v>
      </c>
      <c r="D22" s="19"/>
      <c r="E22" s="20"/>
      <c r="F22" s="11">
        <v>400</v>
      </c>
      <c r="G22" s="12" t="s">
        <v>10</v>
      </c>
    </row>
    <row r="23" ht="14.25" spans="1:7">
      <c r="A23" s="3">
        <v>22</v>
      </c>
      <c r="B23" s="5" t="s">
        <v>5</v>
      </c>
      <c r="C23" s="10" t="s">
        <v>29</v>
      </c>
      <c r="D23" s="7"/>
      <c r="E23" s="8"/>
      <c r="F23" s="5">
        <f>720+550</f>
        <v>1270</v>
      </c>
      <c r="G23" s="12" t="s">
        <v>10</v>
      </c>
    </row>
    <row r="24" ht="14.25" spans="1:7">
      <c r="A24" s="3">
        <v>23</v>
      </c>
      <c r="B24" s="14" t="s">
        <v>5</v>
      </c>
      <c r="C24" s="21" t="s">
        <v>30</v>
      </c>
      <c r="D24" s="22"/>
      <c r="E24" s="23"/>
      <c r="F24" s="14">
        <v>720</v>
      </c>
      <c r="G24" s="12" t="s">
        <v>10</v>
      </c>
    </row>
    <row r="25" ht="14.25" spans="1:7">
      <c r="A25" s="3">
        <v>24</v>
      </c>
      <c r="B25" s="5" t="s">
        <v>5</v>
      </c>
      <c r="C25" s="11" t="s">
        <v>31</v>
      </c>
      <c r="D25" s="11"/>
      <c r="E25" s="11"/>
      <c r="F25" s="11">
        <f>630+350</f>
        <v>980</v>
      </c>
      <c r="G25" s="12" t="s">
        <v>10</v>
      </c>
    </row>
    <row r="26" s="1" customFormat="1" ht="14.25" spans="1:7">
      <c r="A26" s="3">
        <v>25</v>
      </c>
      <c r="B26" s="14" t="s">
        <v>5</v>
      </c>
      <c r="C26" s="15" t="s">
        <v>32</v>
      </c>
      <c r="D26" s="16"/>
      <c r="E26" s="17"/>
      <c r="F26" s="14">
        <v>50</v>
      </c>
      <c r="G26" s="24" t="s">
        <v>10</v>
      </c>
    </row>
    <row r="27" s="1" customFormat="1" ht="14.25" spans="1:7">
      <c r="A27" s="3">
        <v>26</v>
      </c>
      <c r="B27" s="14" t="s">
        <v>5</v>
      </c>
      <c r="C27" s="15" t="s">
        <v>33</v>
      </c>
      <c r="D27" s="16"/>
      <c r="E27" s="17"/>
      <c r="F27" s="14">
        <v>200</v>
      </c>
      <c r="G27" s="24" t="s">
        <v>10</v>
      </c>
    </row>
    <row r="28" ht="14.25" spans="1:7">
      <c r="A28" s="3">
        <v>27</v>
      </c>
      <c r="B28" s="25" t="s">
        <v>5</v>
      </c>
      <c r="C28" s="25" t="s">
        <v>34</v>
      </c>
      <c r="D28" s="25"/>
      <c r="E28" s="25"/>
      <c r="F28" s="25">
        <f>240+120+160</f>
        <v>520</v>
      </c>
      <c r="G28" s="12" t="s">
        <v>10</v>
      </c>
    </row>
    <row r="29" ht="14.25" spans="1:7">
      <c r="A29" s="3">
        <v>28</v>
      </c>
      <c r="B29" s="11" t="s">
        <v>35</v>
      </c>
      <c r="C29" s="18" t="s">
        <v>36</v>
      </c>
      <c r="D29" s="19"/>
      <c r="E29" s="20"/>
      <c r="F29" s="11">
        <v>100</v>
      </c>
      <c r="G29" s="12" t="s">
        <v>10</v>
      </c>
    </row>
    <row r="30" ht="14.25" spans="1:7">
      <c r="A30" s="3">
        <v>29</v>
      </c>
      <c r="B30" s="5" t="s">
        <v>37</v>
      </c>
      <c r="C30" s="10" t="s">
        <v>38</v>
      </c>
      <c r="D30" s="7"/>
      <c r="E30" s="8"/>
      <c r="F30" s="5">
        <f>12700+500+23100</f>
        <v>36300</v>
      </c>
      <c r="G30" s="12" t="s">
        <v>10</v>
      </c>
    </row>
    <row r="31" ht="14.25" spans="1:7">
      <c r="A31" s="3">
        <v>30</v>
      </c>
      <c r="B31" s="14" t="s">
        <v>37</v>
      </c>
      <c r="C31" s="18" t="s">
        <v>39</v>
      </c>
      <c r="D31" s="19"/>
      <c r="E31" s="20"/>
      <c r="F31" s="11">
        <f>1800+160</f>
        <v>1960</v>
      </c>
      <c r="G31" s="12" t="s">
        <v>10</v>
      </c>
    </row>
    <row r="32" ht="14.25" spans="1:7">
      <c r="A32" s="3">
        <v>31</v>
      </c>
      <c r="B32" s="14" t="s">
        <v>37</v>
      </c>
      <c r="C32" s="14" t="s">
        <v>38</v>
      </c>
      <c r="D32" s="14"/>
      <c r="E32" s="14"/>
      <c r="F32" s="14">
        <f>11000+100</f>
        <v>11100</v>
      </c>
      <c r="G32" s="12" t="s">
        <v>10</v>
      </c>
    </row>
    <row r="33" ht="14.25" spans="1:7">
      <c r="A33" s="3">
        <v>32</v>
      </c>
      <c r="B33" s="5" t="s">
        <v>40</v>
      </c>
      <c r="C33" s="5" t="s">
        <v>41</v>
      </c>
      <c r="D33" s="5"/>
      <c r="E33" s="5"/>
      <c r="F33" s="5">
        <f>1300+250</f>
        <v>1550</v>
      </c>
      <c r="G33" s="12" t="s">
        <v>10</v>
      </c>
    </row>
    <row r="34" ht="14.25" customHeight="1" spans="1:7">
      <c r="A34" s="3">
        <v>33</v>
      </c>
      <c r="B34" s="5" t="s">
        <v>37</v>
      </c>
      <c r="C34" s="10" t="s">
        <v>42</v>
      </c>
      <c r="D34" s="7"/>
      <c r="E34" s="8"/>
      <c r="F34" s="26">
        <f>80000+5950+3800+20700+200</f>
        <v>110650</v>
      </c>
      <c r="G34" s="12" t="s">
        <v>10</v>
      </c>
    </row>
    <row r="35" ht="14.25" spans="1:7">
      <c r="A35" s="3">
        <v>34</v>
      </c>
      <c r="B35" s="5" t="s">
        <v>40</v>
      </c>
      <c r="C35" s="5" t="s">
        <v>43</v>
      </c>
      <c r="D35" s="5"/>
      <c r="E35" s="5"/>
      <c r="F35" s="5">
        <f>2100+4300+2800+1900+150+900</f>
        <v>12150</v>
      </c>
      <c r="G35" s="12" t="s">
        <v>10</v>
      </c>
    </row>
    <row r="36" ht="14.25" spans="1:7">
      <c r="A36" s="3">
        <v>35</v>
      </c>
      <c r="B36" s="14" t="s">
        <v>37</v>
      </c>
      <c r="C36" s="14" t="s">
        <v>44</v>
      </c>
      <c r="D36" s="14"/>
      <c r="E36" s="14"/>
      <c r="F36" s="5">
        <f>4150+10800+3300+3400+18000+1800</f>
        <v>41450</v>
      </c>
      <c r="G36" s="12" t="s">
        <v>10</v>
      </c>
    </row>
    <row r="37" ht="14.25" spans="1:7">
      <c r="A37" s="3">
        <v>36</v>
      </c>
      <c r="B37" s="5" t="s">
        <v>40</v>
      </c>
      <c r="C37" s="5" t="s">
        <v>45</v>
      </c>
      <c r="D37" s="5"/>
      <c r="E37" s="5"/>
      <c r="F37" s="5">
        <v>1300</v>
      </c>
      <c r="G37" s="12" t="s">
        <v>10</v>
      </c>
    </row>
    <row r="38" ht="14.25" spans="1:7">
      <c r="A38" s="3">
        <v>37</v>
      </c>
      <c r="B38" s="5" t="s">
        <v>46</v>
      </c>
      <c r="C38" s="10" t="s">
        <v>47</v>
      </c>
      <c r="D38" s="7"/>
      <c r="E38" s="8"/>
      <c r="F38" s="5">
        <v>13400</v>
      </c>
      <c r="G38" s="12" t="s">
        <v>10</v>
      </c>
    </row>
    <row r="39" ht="14.25" spans="1:7">
      <c r="A39" s="3">
        <v>38</v>
      </c>
      <c r="B39" s="5" t="s">
        <v>40</v>
      </c>
      <c r="C39" s="10" t="s">
        <v>48</v>
      </c>
      <c r="D39" s="7"/>
      <c r="E39" s="8"/>
      <c r="F39" s="5">
        <v>60</v>
      </c>
      <c r="G39" s="12" t="s">
        <v>10</v>
      </c>
    </row>
    <row r="40" ht="14.25" spans="1:7">
      <c r="A40" s="3">
        <v>39</v>
      </c>
      <c r="B40" s="5" t="s">
        <v>40</v>
      </c>
      <c r="C40" s="10" t="s">
        <v>49</v>
      </c>
      <c r="D40" s="7"/>
      <c r="E40" s="8"/>
      <c r="F40" s="5">
        <v>130</v>
      </c>
      <c r="G40" s="12" t="s">
        <v>10</v>
      </c>
    </row>
    <row r="41" ht="14.25" spans="1:7">
      <c r="A41" s="3">
        <v>40</v>
      </c>
      <c r="B41" s="11" t="s">
        <v>50</v>
      </c>
      <c r="C41" s="18" t="s">
        <v>51</v>
      </c>
      <c r="D41" s="19"/>
      <c r="E41" s="20"/>
      <c r="F41" s="11">
        <v>3200</v>
      </c>
      <c r="G41" s="12" t="s">
        <v>10</v>
      </c>
    </row>
    <row r="42" ht="28.5" spans="1:7">
      <c r="A42" s="3">
        <v>41</v>
      </c>
      <c r="B42" s="14" t="s">
        <v>52</v>
      </c>
      <c r="C42" s="15" t="s">
        <v>53</v>
      </c>
      <c r="D42" s="16"/>
      <c r="E42" s="17"/>
      <c r="F42" s="14">
        <f>10800+3400+2000+1800+1500</f>
        <v>19500</v>
      </c>
      <c r="G42" s="12" t="s">
        <v>10</v>
      </c>
    </row>
    <row r="43" ht="14.25" spans="1:7">
      <c r="A43" s="3">
        <v>42</v>
      </c>
      <c r="B43" s="5" t="s">
        <v>40</v>
      </c>
      <c r="C43" s="5" t="s">
        <v>54</v>
      </c>
      <c r="D43" s="5"/>
      <c r="E43" s="5"/>
      <c r="F43" s="5">
        <f>400+400</f>
        <v>800</v>
      </c>
      <c r="G43" s="12" t="s">
        <v>10</v>
      </c>
    </row>
    <row r="44" ht="14.25" spans="1:7">
      <c r="A44" s="3">
        <v>43</v>
      </c>
      <c r="B44" s="5" t="s">
        <v>5</v>
      </c>
      <c r="C44" s="5" t="s">
        <v>55</v>
      </c>
      <c r="D44" s="5"/>
      <c r="E44" s="5"/>
      <c r="F44" s="5">
        <v>2300</v>
      </c>
      <c r="G44" s="12" t="s">
        <v>10</v>
      </c>
    </row>
    <row r="45" ht="14.25" spans="1:7">
      <c r="A45" s="3">
        <v>44</v>
      </c>
      <c r="B45" s="5" t="s">
        <v>40</v>
      </c>
      <c r="C45" s="5" t="s">
        <v>56</v>
      </c>
      <c r="D45" s="5"/>
      <c r="E45" s="5"/>
      <c r="F45" s="5">
        <v>400</v>
      </c>
      <c r="G45" s="12" t="s">
        <v>10</v>
      </c>
    </row>
    <row r="46" ht="14.25" spans="1:7">
      <c r="A46" s="3">
        <v>45</v>
      </c>
      <c r="B46" s="5" t="s">
        <v>40</v>
      </c>
      <c r="C46" s="5" t="s">
        <v>57</v>
      </c>
      <c r="D46" s="5"/>
      <c r="E46" s="5"/>
      <c r="F46" s="5">
        <v>400</v>
      </c>
      <c r="G46" s="12" t="s">
        <v>10</v>
      </c>
    </row>
    <row r="47" ht="22.5" customHeight="1" spans="1:7">
      <c r="A47" s="18" t="s">
        <v>58</v>
      </c>
      <c r="B47" s="19"/>
      <c r="C47" s="19"/>
      <c r="D47" s="19"/>
      <c r="E47" s="19"/>
      <c r="F47" s="19"/>
      <c r="G47" s="20"/>
    </row>
  </sheetData>
  <autoFilter ref="A1:G47">
    <extLst/>
  </autoFilter>
  <mergeCells count="47"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A47:G47"/>
  </mergeCell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w541</cp:lastModifiedBy>
  <dcterms:created xsi:type="dcterms:W3CDTF">2020-05-10T09:40:00Z</dcterms:created>
  <dcterms:modified xsi:type="dcterms:W3CDTF">2020-05-11T08:30:40Z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